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aancommissie\1 Baan Instuif\"/>
    </mc:Choice>
  </mc:AlternateContent>
  <xr:revisionPtr revIDLastSave="0" documentId="13_ncr:1_{FB4A4E77-A98C-4A16-8C94-A0D23870DFC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instuif" sheetId="2" r:id="rId1"/>
    <sheet name="Blad3" sheetId="3" r:id="rId2"/>
  </sheets>
  <definedNames>
    <definedName name="_xlnm.Print_Area" localSheetId="0">instuif!$A$1:$L$30</definedName>
    <definedName name="_xlnm.Print_Titles" localSheetId="0">instuif!$A:$A,instuif!$1:$1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2" l="1"/>
  <c r="B27" i="2"/>
  <c r="B26" i="2" l="1"/>
  <c r="B25" i="2"/>
  <c r="B24" i="2"/>
  <c r="B23" i="2"/>
  <c r="B22" i="2"/>
  <c r="B21" i="2"/>
  <c r="B20" i="2"/>
  <c r="B19" i="2"/>
  <c r="B18" i="2"/>
  <c r="B17" i="2"/>
  <c r="B29" i="2" l="1"/>
</calcChain>
</file>

<file path=xl/sharedStrings.xml><?xml version="1.0" encoding="utf-8"?>
<sst xmlns="http://schemas.openxmlformats.org/spreadsheetml/2006/main" count="135" uniqueCount="135">
  <si>
    <t>60m</t>
  </si>
  <si>
    <t>80m</t>
  </si>
  <si>
    <t>100m</t>
  </si>
  <si>
    <t>800m</t>
  </si>
  <si>
    <t>3000m</t>
  </si>
  <si>
    <t>hoog</t>
  </si>
  <si>
    <t>ver</t>
  </si>
  <si>
    <t>kogel</t>
  </si>
  <si>
    <t>speer</t>
  </si>
  <si>
    <t>discus</t>
  </si>
  <si>
    <t>mD</t>
  </si>
  <si>
    <t>jD</t>
  </si>
  <si>
    <t>mC</t>
  </si>
  <si>
    <t>jC</t>
  </si>
  <si>
    <t>mB</t>
  </si>
  <si>
    <t>jB</t>
  </si>
  <si>
    <t>mA</t>
  </si>
  <si>
    <t>jA</t>
  </si>
  <si>
    <t>M</t>
  </si>
  <si>
    <t>V</t>
  </si>
  <si>
    <t>200m</t>
  </si>
  <si>
    <t>23,0 Nadim van Minnen (2010)</t>
  </si>
  <si>
    <t>1,55,3 Roald Goossen (2010)</t>
  </si>
  <si>
    <t>27,0 Rachel Rozenkamp (2010)</t>
  </si>
  <si>
    <t>2,18,6 Rachel Rozenkamp (2010)</t>
  </si>
  <si>
    <t>57,78 David Kater (2011)</t>
  </si>
  <si>
    <t>13,0 Hanneke Oosterwegel (2011)</t>
  </si>
  <si>
    <t>26,6 Hanneke Oosterwegel (2011)</t>
  </si>
  <si>
    <t>33,24 Emma Oosterwegel (2011)</t>
  </si>
  <si>
    <t>12,84 Debbie Baltus (2012)</t>
  </si>
  <si>
    <t>11,25,55 Sanne Averesch (2012)</t>
  </si>
  <si>
    <t>13,65 Aard Schuilenburg (2013)</t>
  </si>
  <si>
    <t>8,46 Pleun Grevers (2013)</t>
  </si>
  <si>
    <t>48,76 Lars van der Pluijm (2013)</t>
  </si>
  <si>
    <t>11,91 Leonie Willekes (2013)</t>
  </si>
  <si>
    <t>38,29 Leonie Willekes (2013)</t>
  </si>
  <si>
    <t>35,03 Marije Dangremond (2013)</t>
  </si>
  <si>
    <t>42,52 Martin Regtop (2013)</t>
  </si>
  <si>
    <t>10,44,53 Arenda Abbink (2013)</t>
  </si>
  <si>
    <t>9,00 Hanny Ebbekink (2013)</t>
  </si>
  <si>
    <t>36,90 Julian Jansen (2014)</t>
  </si>
  <si>
    <t>10,62 Daan Schade (2014)</t>
  </si>
  <si>
    <t>2,05,94 Giorgis Kampman (2014)</t>
  </si>
  <si>
    <t>9,39,76 Robin Klamer (2014)</t>
  </si>
  <si>
    <t>13,59 Ruben Smink (2014)</t>
  </si>
  <si>
    <t>10,81 Pleun Grevers (2014)</t>
  </si>
  <si>
    <t>11,11,09 Eva Bruil (2014)</t>
  </si>
  <si>
    <t>4,62 Lichelle Scholing (2014)</t>
  </si>
  <si>
    <t>51,72 Daniël van der Stege (2014)</t>
  </si>
  <si>
    <t>2,13,71 Rachel Rozenkamp (2014)</t>
  </si>
  <si>
    <t>1,55 Emiel Rombouts (2014)</t>
  </si>
  <si>
    <t>1,45 Renske de Vries (2015)</t>
  </si>
  <si>
    <t>12,05 Sophie Praas (2015)</t>
  </si>
  <si>
    <t>43,93 Rik Barlo (2015)</t>
  </si>
  <si>
    <t>41,90 Rik Barlo (2015)</t>
  </si>
  <si>
    <t>1,55 Anne Kippers (2009) / Lieke Muller (2010) / Wouke van 't Klooster (2015)</t>
  </si>
  <si>
    <t>11,04 Siem Sikkinga (2015)</t>
  </si>
  <si>
    <t>12,40 Martin Regtop (2015)</t>
  </si>
  <si>
    <t>53,55 Jeroen ten Heuvel (2015)</t>
  </si>
  <si>
    <t>34,17 Hanny Ebbekink (2015)</t>
  </si>
  <si>
    <t>12,67 Carlijn ter Laak (2016)</t>
  </si>
  <si>
    <t>14,12 Sabrina-Kim Cruden (2016)</t>
  </si>
  <si>
    <t>9,01,10 Henry Rutgers (2016)</t>
  </si>
  <si>
    <t xml:space="preserve">10,37,19 Max Swabedissen (2016) </t>
  </si>
  <si>
    <t>26,78 Jonas Phijffers (2016)</t>
  </si>
  <si>
    <t>22,10 Siem Sikkenga (2016)</t>
  </si>
  <si>
    <t>1,58,79 Erik Leusink (2016)</t>
  </si>
  <si>
    <t>2,09,63 Edwin van Laar (2016)</t>
  </si>
  <si>
    <t>2,19,85 Elke Pronk (2016)</t>
  </si>
  <si>
    <t>2,22,30 Suzanne Libbers (2016)</t>
  </si>
  <si>
    <t>31,85 Lichelle Scholing (2016)</t>
  </si>
  <si>
    <t>VM (35+)</t>
  </si>
  <si>
    <t>MM (35+)</t>
  </si>
  <si>
    <t>28,75 Floris Smink (2016)</t>
  </si>
  <si>
    <t>4,36 Sarbrina-Kim Cruden (2016)</t>
  </si>
  <si>
    <t>5,60 Mees Kappert (2016)</t>
  </si>
  <si>
    <t>34,70 Yvet Maathuis (2016)</t>
  </si>
  <si>
    <t>1,80 Hidde ter Woord (2012) / Finn Garritsen (2016)</t>
  </si>
  <si>
    <t>5,16 Noa Dhore (2016)</t>
  </si>
  <si>
    <t>42,23 Gerwin de Haan (2016)</t>
  </si>
  <si>
    <t>42,18 Marijke Esselink (2016)</t>
  </si>
  <si>
    <t>14,17 Marijke Esselink (2016)</t>
  </si>
  <si>
    <t>13,12 Elleke Steenbergen (2017)</t>
  </si>
  <si>
    <t>23,97 Simon Köhler (2017)</t>
  </si>
  <si>
    <t>26,29 Carmen Riehemann (2017)</t>
  </si>
  <si>
    <t>26,86 Bo Welgraaf (2017)</t>
  </si>
  <si>
    <t>2,21,49 Niek Nijman (2016)+(2017)</t>
  </si>
  <si>
    <t>10,27,73 Elke Pronk (2017)</t>
  </si>
  <si>
    <t>8,58,29 Linus Vennemann (2017)</t>
  </si>
  <si>
    <t>1,55 Anne Kippers (2013) / Michal Smalbrugge (2017)</t>
  </si>
  <si>
    <t>2,05 Harald Bust (2017)</t>
  </si>
  <si>
    <t>4,65 Julian van den Belt (2017)</t>
  </si>
  <si>
    <t>6,71 Harald Bust (2017)</t>
  </si>
  <si>
    <t>4,87 Elleke Steenbergen (2017)</t>
  </si>
  <si>
    <t>4,60 Emiel Rombouts (2017)</t>
  </si>
  <si>
    <t>53,80 Stephan Dekker (2017)</t>
  </si>
  <si>
    <t>2,33,2 Sanne Averesch (2011)</t>
  </si>
  <si>
    <t>1,67 Niels Dennekamp (2017)</t>
  </si>
  <si>
    <t>13,80 Wilbert Dennekamp (2016)</t>
  </si>
  <si>
    <t>33,96 Margreet Takken (2017)</t>
  </si>
  <si>
    <t>2,02,05 Gert Tijhuis (2018)</t>
  </si>
  <si>
    <t>2,23,27 Linda Ooms (2018)</t>
  </si>
  <si>
    <t>8,40,57 Linus Vennemann (2018)</t>
  </si>
  <si>
    <t>1,05 Christel Labee (2018)</t>
  </si>
  <si>
    <t>4,68 Milou van der Schaaf (2018)</t>
  </si>
  <si>
    <t>13,03 Léon Mak (2018)</t>
  </si>
  <si>
    <t>41,28 Léon Mak (2018)</t>
  </si>
  <si>
    <t>11,78 Levy Hollander (2019)</t>
  </si>
  <si>
    <t>11,28 Mees Kappert (2019)</t>
  </si>
  <si>
    <t>22,24 Pierre ten Holder (2019)</t>
  </si>
  <si>
    <t>27,99 Elleke Steenbergen (2019)</t>
  </si>
  <si>
    <t>25,96 Jan Plat (2019)</t>
  </si>
  <si>
    <t>10,59,8 Gemma Francis (2019)</t>
  </si>
  <si>
    <t>9,38,5 Lisanne Gevelaar (2019)</t>
  </si>
  <si>
    <t>8:35,8 Danny Koppelman (2019)</t>
  </si>
  <si>
    <t>1,55 Julian Jansen (2014) / Wout Voortman (2019)</t>
  </si>
  <si>
    <t>12,59 Naomi Wessels (2019)</t>
  </si>
  <si>
    <t>26,67 Léonie Deumers (2019)</t>
  </si>
  <si>
    <t>31,73 Naomi Wessels (2019)</t>
  </si>
  <si>
    <t>8,71 Kyara Stuiver (2022)</t>
  </si>
  <si>
    <t>10,63 Ramon Ruiz (2022)</t>
  </si>
  <si>
    <t>13,00 Elise Lauret (2022)</t>
  </si>
  <si>
    <t>10,85 Jeffrey Stokkel (2022)</t>
  </si>
  <si>
    <t>12,02 Quinten Stern (2016) / Lars van der Pluim (2022)</t>
  </si>
  <si>
    <t>30,06 Julia Seppenwoolde (2022)</t>
  </si>
  <si>
    <t>1,65 Nikki Mulder (2022)</t>
  </si>
  <si>
    <t>2,00 Jermaine Kleine (2022)</t>
  </si>
  <si>
    <t>1,60 Marloes Klumpers (2014) / Michelle van Dorth (2022)</t>
  </si>
  <si>
    <t>5,09 Kris Oosterveld (2022)</t>
  </si>
  <si>
    <t>6,26 Noud van de Mast (2022)</t>
  </si>
  <si>
    <t>6,35 Bjorn Hulsebos (2022)</t>
  </si>
  <si>
    <t>10,45 Naomi Wessels (2022)</t>
  </si>
  <si>
    <t>13,35 Marten Prince (2022)</t>
  </si>
  <si>
    <t>31,65 Sabine Struik (2022)</t>
  </si>
  <si>
    <t>47,09 Danara Stoppels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</si>
</sst>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80" zoomScaleNormal="10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1.140625" bestFit="1" customWidth="1"/>
    <col min="2" max="2" width="32.7109375" customWidth="1"/>
    <col min="3" max="3" width="28.7109375" bestFit="1" customWidth="1"/>
    <col min="4" max="4" width="53.7109375" bestFit="1" customWidth="1"/>
    <col min="5" max="7" width="34.42578125" bestFit="1" customWidth="1"/>
    <col min="8" max="8" width="77.7109375" bestFit="1" customWidth="1"/>
    <col min="9" max="10" width="33.42578125" bestFit="1" customWidth="1"/>
    <col min="11" max="11" width="34" bestFit="1" customWidth="1"/>
    <col min="12" max="12" width="30.5703125" bestFit="1" customWidth="1"/>
  </cols>
  <sheetData>
    <row r="1" spans="1:12" x14ac:dyDescent="0.25">
      <c r="B1" t="s">
        <v>0</v>
      </c>
      <c r="C1" t="s">
        <v>1</v>
      </c>
      <c r="D1" t="s">
        <v>2</v>
      </c>
      <c r="E1" t="s">
        <v>20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 s="2" customFormat="1" x14ac:dyDescent="0.25">
      <c r="A2" s="2" t="s">
        <v>10</v>
      </c>
      <c r="B2" s="2" t="s">
        <v>119</v>
      </c>
      <c r="C2" s="2" t="s">
        <v>32</v>
      </c>
      <c r="D2" s="2" t="s">
        <v>61</v>
      </c>
      <c r="E2" s="2" t="s">
        <v>124</v>
      </c>
      <c r="F2" s="2" t="s">
        <v>96</v>
      </c>
      <c r="G2" s="2" t="s">
        <v>30</v>
      </c>
      <c r="H2" s="2" t="s">
        <v>51</v>
      </c>
      <c r="I2" s="2" t="s">
        <v>74</v>
      </c>
      <c r="J2" s="2" t="s">
        <v>52</v>
      </c>
      <c r="K2" s="2" t="s">
        <v>28</v>
      </c>
      <c r="L2" s="2" t="s">
        <v>117</v>
      </c>
    </row>
    <row r="3" spans="1:12" s="2" customFormat="1" x14ac:dyDescent="0.25">
      <c r="A3" s="2" t="s">
        <v>11</v>
      </c>
      <c r="C3" s="2" t="s">
        <v>120</v>
      </c>
      <c r="D3" s="2" t="s">
        <v>31</v>
      </c>
      <c r="E3" s="2" t="s">
        <v>64</v>
      </c>
      <c r="F3" s="2" t="s">
        <v>86</v>
      </c>
      <c r="G3" s="2" t="s">
        <v>63</v>
      </c>
      <c r="H3" s="2" t="s">
        <v>115</v>
      </c>
      <c r="I3" s="2" t="s">
        <v>91</v>
      </c>
      <c r="J3" s="2" t="s">
        <v>41</v>
      </c>
      <c r="K3" s="2" t="s">
        <v>40</v>
      </c>
      <c r="L3" s="2" t="s">
        <v>73</v>
      </c>
    </row>
    <row r="4" spans="1:12" s="2" customFormat="1" x14ac:dyDescent="0.25">
      <c r="A4" s="2" t="s">
        <v>12</v>
      </c>
      <c r="C4" s="2" t="s">
        <v>45</v>
      </c>
      <c r="D4" s="2" t="s">
        <v>26</v>
      </c>
      <c r="E4" s="2" t="s">
        <v>27</v>
      </c>
      <c r="F4" s="2" t="s">
        <v>69</v>
      </c>
      <c r="G4" s="2" t="s">
        <v>46</v>
      </c>
      <c r="H4" s="2" t="s">
        <v>125</v>
      </c>
      <c r="I4" s="2" t="s">
        <v>47</v>
      </c>
      <c r="J4" s="2" t="s">
        <v>116</v>
      </c>
      <c r="K4" s="2" t="s">
        <v>133</v>
      </c>
      <c r="L4" s="2" t="s">
        <v>118</v>
      </c>
    </row>
    <row r="5" spans="1:12" s="2" customFormat="1" x14ac:dyDescent="0.25">
      <c r="A5" s="2" t="s">
        <v>13</v>
      </c>
      <c r="D5" s="2" t="s">
        <v>107</v>
      </c>
      <c r="E5" s="2" t="s">
        <v>83</v>
      </c>
      <c r="F5" s="2" t="s">
        <v>42</v>
      </c>
      <c r="G5" s="2" t="s">
        <v>43</v>
      </c>
      <c r="H5" s="2" t="s">
        <v>97</v>
      </c>
      <c r="I5" s="2" t="s">
        <v>75</v>
      </c>
      <c r="J5" s="2" t="s">
        <v>44</v>
      </c>
      <c r="K5" s="2" t="s">
        <v>53</v>
      </c>
      <c r="L5" s="2" t="s">
        <v>54</v>
      </c>
    </row>
    <row r="6" spans="1:12" s="2" customFormat="1" x14ac:dyDescent="0.25">
      <c r="A6" s="2" t="s">
        <v>14</v>
      </c>
      <c r="D6" s="2" t="s">
        <v>29</v>
      </c>
      <c r="E6" s="2" t="s">
        <v>84</v>
      </c>
      <c r="F6" s="2" t="s">
        <v>68</v>
      </c>
      <c r="G6" s="2" t="s">
        <v>87</v>
      </c>
      <c r="H6" s="2" t="s">
        <v>55</v>
      </c>
      <c r="I6" s="2" t="s">
        <v>128</v>
      </c>
      <c r="J6" s="2" t="s">
        <v>81</v>
      </c>
      <c r="K6" s="2" t="s">
        <v>80</v>
      </c>
      <c r="L6" s="2" t="s">
        <v>70</v>
      </c>
    </row>
    <row r="7" spans="1:12" s="2" customFormat="1" x14ac:dyDescent="0.25">
      <c r="A7" s="2" t="s">
        <v>15</v>
      </c>
      <c r="D7" s="2" t="s">
        <v>108</v>
      </c>
      <c r="E7" s="2" t="s">
        <v>21</v>
      </c>
      <c r="F7" s="2" t="s">
        <v>100</v>
      </c>
      <c r="G7" s="2" t="s">
        <v>88</v>
      </c>
      <c r="H7" s="2" t="s">
        <v>77</v>
      </c>
      <c r="I7" s="2" t="s">
        <v>129</v>
      </c>
      <c r="J7" s="2" t="s">
        <v>98</v>
      </c>
      <c r="K7" s="2" t="s">
        <v>25</v>
      </c>
      <c r="L7" s="2" t="s">
        <v>79</v>
      </c>
    </row>
    <row r="8" spans="1:12" s="2" customFormat="1" x14ac:dyDescent="0.25">
      <c r="A8" s="2" t="s">
        <v>16</v>
      </c>
      <c r="D8" s="2" t="s">
        <v>60</v>
      </c>
      <c r="E8" s="2" t="s">
        <v>23</v>
      </c>
      <c r="F8" s="2" t="s">
        <v>24</v>
      </c>
      <c r="G8" s="2" t="s">
        <v>112</v>
      </c>
      <c r="H8" s="2" t="s">
        <v>89</v>
      </c>
      <c r="I8" s="2" t="s">
        <v>78</v>
      </c>
      <c r="J8" s="2" t="s">
        <v>131</v>
      </c>
      <c r="K8" s="2" t="s">
        <v>76</v>
      </c>
      <c r="L8" s="2" t="s">
        <v>134</v>
      </c>
    </row>
    <row r="9" spans="1:12" s="2" customFormat="1" x14ac:dyDescent="0.25">
      <c r="A9" s="2" t="s">
        <v>17</v>
      </c>
      <c r="D9" s="2" t="s">
        <v>56</v>
      </c>
      <c r="E9" s="2" t="s">
        <v>109</v>
      </c>
      <c r="F9" s="2" t="s">
        <v>22</v>
      </c>
      <c r="G9" s="2" t="s">
        <v>102</v>
      </c>
      <c r="H9" s="2" t="s">
        <v>126</v>
      </c>
      <c r="I9" s="2" t="s">
        <v>130</v>
      </c>
      <c r="J9" s="2" t="s">
        <v>105</v>
      </c>
      <c r="K9" s="2" t="s">
        <v>48</v>
      </c>
      <c r="L9" s="2" t="s">
        <v>106</v>
      </c>
    </row>
    <row r="10" spans="1:12" s="2" customFormat="1" x14ac:dyDescent="0.25">
      <c r="A10" s="2" t="s">
        <v>19</v>
      </c>
      <c r="D10" s="2" t="s">
        <v>121</v>
      </c>
      <c r="E10" s="2" t="s">
        <v>85</v>
      </c>
      <c r="F10" s="2" t="s">
        <v>49</v>
      </c>
      <c r="G10" s="2" t="s">
        <v>113</v>
      </c>
      <c r="H10" s="2" t="s">
        <v>127</v>
      </c>
      <c r="I10" s="2" t="s">
        <v>104</v>
      </c>
      <c r="J10" s="2" t="s">
        <v>34</v>
      </c>
      <c r="K10" s="2" t="s">
        <v>36</v>
      </c>
      <c r="L10" s="2" t="s">
        <v>35</v>
      </c>
    </row>
    <row r="11" spans="1:12" s="2" customFormat="1" x14ac:dyDescent="0.25">
      <c r="A11" s="2" t="s">
        <v>18</v>
      </c>
      <c r="D11" s="2" t="s">
        <v>122</v>
      </c>
      <c r="E11" s="2" t="s">
        <v>65</v>
      </c>
      <c r="F11" s="2" t="s">
        <v>66</v>
      </c>
      <c r="G11" s="2" t="s">
        <v>114</v>
      </c>
      <c r="H11" s="2" t="s">
        <v>90</v>
      </c>
      <c r="I11" s="2" t="s">
        <v>92</v>
      </c>
      <c r="J11" s="2" t="s">
        <v>132</v>
      </c>
      <c r="K11" s="2" t="s">
        <v>33</v>
      </c>
      <c r="L11" s="2" t="s">
        <v>95</v>
      </c>
    </row>
    <row r="12" spans="1:12" s="2" customFormat="1" x14ac:dyDescent="0.25">
      <c r="A12" s="2" t="s">
        <v>71</v>
      </c>
      <c r="D12" s="2" t="s">
        <v>82</v>
      </c>
      <c r="E12" s="2" t="s">
        <v>110</v>
      </c>
      <c r="F12" s="2" t="s">
        <v>101</v>
      </c>
      <c r="G12" s="2" t="s">
        <v>38</v>
      </c>
      <c r="H12" s="2" t="s">
        <v>103</v>
      </c>
      <c r="I12" s="2" t="s">
        <v>93</v>
      </c>
      <c r="J12" s="2" t="s">
        <v>39</v>
      </c>
      <c r="K12" s="2" t="s">
        <v>99</v>
      </c>
      <c r="L12" s="2" t="s">
        <v>59</v>
      </c>
    </row>
    <row r="13" spans="1:12" s="2" customFormat="1" x14ac:dyDescent="0.25">
      <c r="A13" s="2" t="s">
        <v>72</v>
      </c>
      <c r="D13" s="2" t="s">
        <v>123</v>
      </c>
      <c r="E13" s="2" t="s">
        <v>111</v>
      </c>
      <c r="F13" s="2" t="s">
        <v>67</v>
      </c>
      <c r="G13" s="2" t="s">
        <v>62</v>
      </c>
      <c r="H13" s="2" t="s">
        <v>50</v>
      </c>
      <c r="I13" s="2" t="s">
        <v>94</v>
      </c>
      <c r="J13" s="2" t="s">
        <v>57</v>
      </c>
      <c r="K13" s="2" t="s">
        <v>58</v>
      </c>
      <c r="L13" s="2" t="s">
        <v>37</v>
      </c>
    </row>
    <row r="17" spans="1:2" x14ac:dyDescent="0.25">
      <c r="A17">
        <v>2009</v>
      </c>
      <c r="B17">
        <f>COUNTIFS($B$2:$L$13,"*(2009)*")</f>
        <v>1</v>
      </c>
    </row>
    <row r="18" spans="1:2" x14ac:dyDescent="0.25">
      <c r="A18">
        <v>2010</v>
      </c>
      <c r="B18">
        <f>COUNTIFS($B$2:$L$13,"*(2010)*")</f>
        <v>5</v>
      </c>
    </row>
    <row r="19" spans="1:2" x14ac:dyDescent="0.25">
      <c r="A19">
        <v>2011</v>
      </c>
      <c r="B19">
        <f>COUNTIFS($B$2:$L$13,"*(2011)*")</f>
        <v>5</v>
      </c>
    </row>
    <row r="20" spans="1:2" x14ac:dyDescent="0.25">
      <c r="A20">
        <v>2012</v>
      </c>
      <c r="B20">
        <f>COUNTIFS($B$2:$L$13,"*(2012)*")</f>
        <v>3</v>
      </c>
    </row>
    <row r="21" spans="1:2" x14ac:dyDescent="0.25">
      <c r="A21">
        <v>2013</v>
      </c>
      <c r="B21">
        <f>COUNTIFS($B$2:$L$13,"*(2013)*")</f>
        <v>10</v>
      </c>
    </row>
    <row r="22" spans="1:2" x14ac:dyDescent="0.25">
      <c r="A22">
        <v>2014</v>
      </c>
      <c r="B22">
        <f>COUNTIFS($B$2:$L$13,"*(2014)*")</f>
        <v>13</v>
      </c>
    </row>
    <row r="23" spans="1:2" x14ac:dyDescent="0.25">
      <c r="A23">
        <v>2015</v>
      </c>
      <c r="B23">
        <f>COUNTIFS($B$2:$L$13,"*(2015)*")</f>
        <v>9</v>
      </c>
    </row>
    <row r="24" spans="1:2" x14ac:dyDescent="0.25">
      <c r="A24">
        <v>2016</v>
      </c>
      <c r="B24">
        <f>COUNTIFS($B$2:$L$13,"*(2016)*")</f>
        <v>23</v>
      </c>
    </row>
    <row r="25" spans="1:2" x14ac:dyDescent="0.25">
      <c r="A25" s="2">
        <v>2017</v>
      </c>
      <c r="B25">
        <f>COUNTIFS($B$2:$L$13,"*(2017)*")</f>
        <v>16</v>
      </c>
    </row>
    <row r="26" spans="1:2" x14ac:dyDescent="0.25">
      <c r="A26">
        <v>2018</v>
      </c>
      <c r="B26" s="3">
        <f>COUNTIFS($B$2:$L$13,"*(2018)*")</f>
        <v>7</v>
      </c>
    </row>
    <row r="27" spans="1:2" x14ac:dyDescent="0.25">
      <c r="A27">
        <v>2019</v>
      </c>
      <c r="B27" s="3">
        <f>COUNTIFS($B$2:$L$13,"*(2019)*")</f>
        <v>12</v>
      </c>
    </row>
    <row r="28" spans="1:2" x14ac:dyDescent="0.25">
      <c r="A28">
        <v>2022</v>
      </c>
      <c r="B28" s="1">
        <f>COUNTIFS($B$2:$L$13,"*(2022)*")</f>
        <v>16</v>
      </c>
    </row>
    <row r="29" spans="1:2" x14ac:dyDescent="0.25">
      <c r="B29">
        <f>SUM(B17:B28)</f>
        <v>120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instuif</vt:lpstr>
      <vt:lpstr>Blad3</vt:lpstr>
      <vt:lpstr>instuif!Afdrukbereik</vt:lpstr>
      <vt:lpstr>instuif!Afdruktitels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Harry</cp:lastModifiedBy>
  <cp:lastPrinted>2022-05-18T16:46:31Z</cp:lastPrinted>
  <dcterms:created xsi:type="dcterms:W3CDTF">2017-05-19T15:05:06Z</dcterms:created>
  <dcterms:modified xsi:type="dcterms:W3CDTF">2022-05-31T09:16:09Z</dcterms:modified>
</cp:coreProperties>
</file>